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5CA7C801-6626-483B-9D35-9348DBF38E6C}" xr6:coauthVersionLast="47" xr6:coauthVersionMax="47" xr10:uidLastSave="{00000000-0000-0000-0000-000000000000}"/>
  <bookViews>
    <workbookView xWindow="570" yWindow="600" windowWidth="28230" windowHeight="1560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iterate="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<sst xmlns="http://schemas.openxmlformats.org/spreadsheetml/2006/main" count="60" uniqueCount="57">
  <si>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</si>
  <si>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</si>
  <si>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</si>
  <si>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</si>
  <si>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</si>
  <si>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</si>
  <si>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</si>
  <si>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</si>
  <si>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</si>
  <si>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</si>
  <si>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</si>
  <si>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</si>
  <si>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</si>
  <si>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</si>
  <si>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</si>
  <si>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</si>
  <si>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</si>
  <si>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</si>
  <si>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</si>
  <si>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</si>
  <si>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</si>
  <si>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</si>
  <si>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</si>
  <si>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</si>
  <si>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</si>
  <si>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</si>
  <si>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</si>
  <si>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</si>
  <si>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</si>
  <si>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</si>
  <si>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</si>
  <si>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</si>
  <si>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</si>
  <si>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</si>
  <si>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</si>
  <si>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</si>
  <si>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</si>
  <si>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</si>
  <si>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</si>
  <si>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</si>
  <si>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</si>
  <si>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</si>
  <si>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</si>
  <si>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</si>
  <si>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</si>
  <si>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</si>
  <si>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</si>
  <si>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</si>
  <si>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</si>
  <si>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</si>
  <si>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</si>
  <si>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</si>
  <si>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</si>
  <si>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Сукочев А.А.</t>
  </si>
  <si>
    <t>"___"  ___________________2025 г</t>
  </si>
  <si>
    <t xml:space="preserve">Перевод в текущие  цены по состоянию на 4кв. 2024 г. Письмо Минстроя России 18 10.2024 г. N 61327-ИФ/09
</t>
  </si>
  <si>
    <t>Реконструкция КВЛ-10 кВ ф.24 с ПС-377 "Лесная" до ЗТП-234 по адресу: г.Москва, поселение Денёновское, д.Яковлево (инв. № 43315306)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</si>
</sst>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РП"/>
      <sheetName val="1"/>
      <sheetName val="График"/>
      <sheetName val="сохранить"/>
      <sheetName val="Табл38-7"/>
      <sheetName val="вариант"/>
      <sheetName val="Зап-3- СЦБ"/>
      <sheetName val="Разработка проекта"/>
      <sheetName val="сводная"/>
      <sheetName val="См 1 наруж.водопровод"/>
      <sheetName val="Смета 1"/>
      <sheetName val="Summary"/>
      <sheetName val="Суточная"/>
      <sheetName val="5ОборРабМест(HP)"/>
      <sheetName val="15"/>
      <sheetName val="свод_ИИР"/>
      <sheetName val="Счет-Фактура"/>
      <sheetName val="Пример расчета"/>
      <sheetName val="sapactivexlhiddensheet"/>
      <sheetName val="свод 2"/>
      <sheetName val="все"/>
      <sheetName val="Кредиты"/>
      <sheetName val="информация"/>
      <sheetName val="13.1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свод 3"/>
      <sheetName val="ID"/>
      <sheetName val="СС"/>
      <sheetName val="Opex personnel (Term facs)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Землеотвод"/>
      <sheetName val="шаблон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накладная"/>
      <sheetName val="Акт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13_1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Leistungsakt"/>
      <sheetName val="Свод объем"/>
      <sheetName val="Дог цена"/>
      <sheetName val="SakhNIPI5"/>
      <sheetName val="ПИР"/>
      <sheetName val="1155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эл_химз_2"/>
      <sheetName val="геология_2"/>
      <sheetName val="Коэфф1_1"/>
      <sheetName val="Прайс_лист1"/>
      <sheetName val="к_84-к_831"/>
      <sheetName val="СМЕТА_проект1"/>
      <sheetName val="выборка_на22_июня1"/>
      <sheetName val="Смета2_проект__раб_1"/>
      <sheetName val="РС_1"/>
      <sheetName val="6_142"/>
      <sheetName val="6_3_12"/>
      <sheetName val="6_202"/>
      <sheetName val="6_4_12"/>
      <sheetName val="6_11_1__сторонние2"/>
      <sheetName val="8_14_КР_(списание)ОПСТИКР2"/>
      <sheetName val="Данные_для_расчёта_сметы1"/>
      <sheetName val="6_14_КР1"/>
      <sheetName val="справ_2"/>
      <sheetName val="СметаСводная_снег1"/>
      <sheetName val="лч_и_кам1"/>
      <sheetName val="выборка_на22_июня"/>
      <sheetName val="РС_"/>
      <sheetName val="лч_и_кам"/>
      <sheetName val="эл_химз_3"/>
      <sheetName val="геология_3"/>
      <sheetName val="Коэфф1_2"/>
      <sheetName val="Прайс_лист2"/>
      <sheetName val="к_84-к_832"/>
      <sheetName val="СМЕТА_проект2"/>
      <sheetName val="выборка_на22_июня2"/>
      <sheetName val="Смета2_проект__раб_2"/>
      <sheetName val="РС_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справ_3"/>
      <sheetName val="СметаСводная_снег2"/>
      <sheetName val="лч_и_кам2"/>
      <sheetName val="эл_химз_4"/>
      <sheetName val="геология_4"/>
      <sheetName val="Коэфф1_3"/>
      <sheetName val="Прайс_лист3"/>
      <sheetName val="к_84-к_833"/>
      <sheetName val="СМЕТА_проект3"/>
      <sheetName val="выборка_на22_июня3"/>
      <sheetName val="Смета2_проект__раб_3"/>
      <sheetName val="РС_3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справ_4"/>
      <sheetName val="СметаСводная_снег3"/>
      <sheetName val="лч_и_кам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M8" sqref="M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54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56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1.26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420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1.26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11005.83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11005.83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1.26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4813.7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4813.7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13894.86</v>
      </c>
      <c r="F29" s="20">
        <v>0.06</v>
      </c>
      <c r="G29" s="20">
        <v>2.5</v>
      </c>
      <c r="H29" s="20"/>
      <c r="I29" s="20"/>
      <c r="J29" s="23">
        <f>ROUND(E29*F29*G29,2)</f>
        <v>2084.23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11005.83</v>
      </c>
      <c r="F30" s="52">
        <v>0.26250000000000001</v>
      </c>
      <c r="G30" s="20"/>
      <c r="H30" s="20"/>
      <c r="I30" s="20"/>
      <c r="J30" s="23">
        <f>ROUND(E30*F30,2)</f>
        <v>2889.03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7373.26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55</v>
      </c>
      <c r="D34" s="111"/>
      <c r="E34" s="23">
        <f>J32+J27+J24</f>
        <v>23192.79</v>
      </c>
      <c r="F34" s="26">
        <v>6.26</v>
      </c>
      <c r="G34" s="20"/>
      <c r="H34" s="20"/>
      <c r="I34" s="20"/>
      <c r="J34" s="25">
        <f>F34*E34</f>
        <v>145186.86540000001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161493.36540000001</v>
      </c>
      <c r="L38" s="54">
        <f>J38/3.99/1000</f>
        <v>40.474527669172929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32298.67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193792.04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53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2025-04-22T07:34:06Z</dcterms:modified>
</cp:coreProperties>
</file>